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90" windowWidth="20580" windowHeight="11640" tabRatio="424" activeTab="0"/>
  </bookViews>
  <sheets>
    <sheet name="Calc_v1" sheetId="1" r:id="rId1"/>
    <sheet name="Sheet3" sheetId="2" state="veryHidden" r:id="rId2"/>
  </sheets>
  <definedNames>
    <definedName name="DISTOPUP">'Calc_v1'!$C$4</definedName>
    <definedName name="DISTOPUPSMS">'Calc_v1'!$C$4</definedName>
    <definedName name="ENDDATE">'Calc_v1'!$C$7</definedName>
    <definedName name="GRANTEDDAYS">'Calc_v1'!$C$11</definedName>
    <definedName name="GRANTEDMONTHS">'Calc_v1'!$C$12</definedName>
    <definedName name="GRANTEDREMAININGDAYS">'Calc_v1'!$C$13</definedName>
    <definedName name="MONTHLYBASIC">'Calc_v1'!$C$2</definedName>
    <definedName name="MONTHLYSMPGRANT">'Calc_v1'!$C$10</definedName>
    <definedName name="MONTHLYSMSGRANT">'Calc_v1'!$C$9</definedName>
    <definedName name="NOTGRANTEDDAYS">'Calc_v1'!$C$8</definedName>
    <definedName name="SMPTOPUP">'Calc_v1'!$C$3</definedName>
    <definedName name="SPECIALNEEDS">'Calc_v1'!$C$5</definedName>
    <definedName name="STARTDATE">'Calc_v1'!$C$6</definedName>
    <definedName name="tara">'Sheet3'!$A$2:$A$35</definedName>
    <definedName name="tara_grant">'Sheet3'!$A$2:$B$35</definedName>
  </definedNames>
  <calcPr fullCalcOnLoad="1"/>
</workbook>
</file>

<file path=xl/sharedStrings.xml><?xml version="1.0" encoding="utf-8"?>
<sst xmlns="http://schemas.openxmlformats.org/spreadsheetml/2006/main" count="61" uniqueCount="55">
  <si>
    <t xml:space="preserve">days </t>
  </si>
  <si>
    <t>Danemarca</t>
  </si>
  <si>
    <t>Irlanda</t>
  </si>
  <si>
    <t>Franta</t>
  </si>
  <si>
    <t>Italia</t>
  </si>
  <si>
    <t>Austria</t>
  </si>
  <si>
    <t>Finlanda</t>
  </si>
  <si>
    <t>Suedia</t>
  </si>
  <si>
    <t>Marea Britanie</t>
  </si>
  <si>
    <t>Liechtenstein</t>
  </si>
  <si>
    <t>Norvegia</t>
  </si>
  <si>
    <t>Belgia</t>
  </si>
  <si>
    <t>Republica Ceha</t>
  </si>
  <si>
    <t>Germania</t>
  </si>
  <si>
    <t>Grecia</t>
  </si>
  <si>
    <t>Spania</t>
  </si>
  <si>
    <t>Croatia</t>
  </si>
  <si>
    <t>Cipru</t>
  </si>
  <si>
    <t>Luxemburg</t>
  </si>
  <si>
    <t>Olanda</t>
  </si>
  <si>
    <t>Portugalia</t>
  </si>
  <si>
    <t>Slovenia</t>
  </si>
  <si>
    <t>Islanda</t>
  </si>
  <si>
    <t>Turcia</t>
  </si>
  <si>
    <t>Bulgaria</t>
  </si>
  <si>
    <t>Estonia</t>
  </si>
  <si>
    <t>Letonia</t>
  </si>
  <si>
    <t>Lituania</t>
  </si>
  <si>
    <t>Ungaria</t>
  </si>
  <si>
    <t>Malta</t>
  </si>
  <si>
    <t>Polonia</t>
  </si>
  <si>
    <t>Romania</t>
  </si>
  <si>
    <t>Slovacia</t>
  </si>
  <si>
    <t>Macedonia</t>
  </si>
  <si>
    <t>Tara</t>
  </si>
  <si>
    <t>Grant lunar</t>
  </si>
  <si>
    <t>Supliment lunar pentru plasament (SMP)</t>
  </si>
  <si>
    <t>Sprijin pentru studentii cu nevoi speciale</t>
  </si>
  <si>
    <t>€/luna</t>
  </si>
  <si>
    <t>Grantul lunar pentru SMS</t>
  </si>
  <si>
    <t>Grantul lunar pentru SMP</t>
  </si>
  <si>
    <t>zile</t>
  </si>
  <si>
    <t>Durata totala in luni</t>
  </si>
  <si>
    <t>luni</t>
  </si>
  <si>
    <t>Durata totala a zilelor ramase</t>
  </si>
  <si>
    <t>Numarul total de zile finantate</t>
  </si>
  <si>
    <t>Supliment lunar pentru studentii care provin din medii defavorizate (se aplica numai pentru SMS)</t>
  </si>
  <si>
    <t>Grant total pentru studiu (SMS)</t>
  </si>
  <si>
    <t>Grant total pentru plasament (SMP)</t>
  </si>
  <si>
    <t>Start date (Data de incepere a mobilitatii)</t>
  </si>
  <si>
    <t>End date (Data de sfarsit a mobilitatii)</t>
  </si>
  <si>
    <t>Calculul grantului pentru mobilitatile studentesti (SMS/SMP) in Erasmus+/KA1</t>
  </si>
  <si>
    <t>Numarul total de zile de intrerupere a mobilitatii</t>
  </si>
  <si>
    <t>Selecteaza aici tara de destinatie</t>
  </si>
  <si>
    <t>NU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</si>
</sst>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[$€-1]_-;\-* #,##0\ [$€-1]_-;_-* &quot;-&quot;??\ [$€-1]_-;_-@_-"/>
    <numFmt numFmtId="165" formatCode="dd\.mm\.yyyy"/>
    <numFmt numFmtId="166" formatCode="[$-418]d\ mmmm\ yyyy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3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44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right" vertical="center" indent="1"/>
    </xf>
    <xf numFmtId="165" fontId="22" fillId="33" borderId="12" xfId="0" applyNumberFormat="1" applyFont="1" applyFill="1" applyBorder="1" applyAlignment="1" applyProtection="1">
      <alignment horizontal="center"/>
      <protection locked="0"/>
    </xf>
    <xf numFmtId="0" fontId="22" fillId="16" borderId="13" xfId="0" applyFont="1" applyFill="1" applyBorder="1" applyAlignment="1" applyProtection="1">
      <alignment vertical="center"/>
      <protection hidden="1"/>
    </xf>
    <xf numFmtId="0" fontId="22" fillId="18" borderId="14" xfId="0" applyFont="1" applyFill="1" applyBorder="1" applyAlignment="1" applyProtection="1">
      <alignment vertical="center"/>
      <protection hidden="1"/>
    </xf>
    <xf numFmtId="0" fontId="22" fillId="11" borderId="15" xfId="0" applyFont="1" applyFill="1" applyBorder="1" applyAlignment="1" applyProtection="1">
      <alignment vertical="center"/>
      <protection hidden="1"/>
    </xf>
    <xf numFmtId="0" fontId="22" fillId="36" borderId="16" xfId="0" applyFont="1" applyFill="1" applyBorder="1" applyAlignment="1" applyProtection="1">
      <alignment vertical="center"/>
      <protection hidden="1"/>
    </xf>
    <xf numFmtId="0" fontId="22" fillId="36" borderId="17" xfId="0" applyFont="1" applyFill="1" applyBorder="1" applyAlignment="1" applyProtection="1">
      <alignment vertical="center"/>
      <protection hidden="1"/>
    </xf>
    <xf numFmtId="0" fontId="22" fillId="36" borderId="18" xfId="0" applyFont="1" applyFill="1" applyBorder="1" applyAlignment="1" applyProtection="1">
      <alignment vertical="center"/>
      <protection hidden="1"/>
    </xf>
    <xf numFmtId="0" fontId="22" fillId="37" borderId="19" xfId="0" applyFont="1" applyFill="1" applyBorder="1" applyAlignment="1" applyProtection="1">
      <alignment horizontal="right" vertical="center" indent="1"/>
      <protection locked="0"/>
    </xf>
    <xf numFmtId="164" fontId="22" fillId="18" borderId="20" xfId="0" applyNumberFormat="1" applyFont="1" applyFill="1" applyBorder="1" applyAlignment="1" applyProtection="1">
      <alignment horizontal="right" vertical="center" indent="1"/>
      <protection hidden="1"/>
    </xf>
    <xf numFmtId="164" fontId="22" fillId="11" borderId="21" xfId="0" applyNumberFormat="1" applyFont="1" applyFill="1" applyBorder="1" applyAlignment="1" applyProtection="1">
      <alignment horizontal="right" vertical="center" indent="1"/>
      <protection hidden="1"/>
    </xf>
    <xf numFmtId="0" fontId="23" fillId="36" borderId="22" xfId="0" applyFont="1" applyFill="1" applyBorder="1" applyAlignment="1" applyProtection="1">
      <alignment horizontal="right" vertical="center" indent="1"/>
      <protection hidden="1"/>
    </xf>
    <xf numFmtId="0" fontId="23" fillId="36" borderId="23" xfId="0" applyFont="1" applyFill="1" applyBorder="1" applyAlignment="1" applyProtection="1">
      <alignment horizontal="right" vertical="center" indent="1"/>
      <protection hidden="1"/>
    </xf>
    <xf numFmtId="1" fontId="23" fillId="36" borderId="24" xfId="0" applyNumberFormat="1" applyFont="1" applyFill="1" applyBorder="1" applyAlignment="1" applyProtection="1">
      <alignment horizontal="right" vertical="center" indent="1"/>
      <protection hidden="1"/>
    </xf>
    <xf numFmtId="0" fontId="22" fillId="38" borderId="12" xfId="0" applyFont="1" applyFill="1" applyBorder="1" applyAlignment="1" applyProtection="1">
      <alignment horizontal="right" vertical="center" indent="1"/>
      <protection hidden="1"/>
    </xf>
    <xf numFmtId="0" fontId="22" fillId="38" borderId="25" xfId="0" applyFont="1" applyFill="1" applyBorder="1" applyAlignment="1" applyProtection="1">
      <alignment horizontal="right" vertical="center" indent="1"/>
      <protection hidden="1"/>
    </xf>
    <xf numFmtId="0" fontId="22" fillId="38" borderId="26" xfId="0" applyFont="1" applyFill="1" applyBorder="1" applyAlignment="1" applyProtection="1">
      <alignment horizontal="right" vertical="center" indent="1"/>
      <protection hidden="1"/>
    </xf>
    <xf numFmtId="0" fontId="22" fillId="38" borderId="27" xfId="0" applyFont="1" applyFill="1" applyBorder="1" applyAlignment="1" applyProtection="1">
      <alignment horizontal="right" vertical="center" indent="1"/>
      <protection hidden="1"/>
    </xf>
    <xf numFmtId="0" fontId="22" fillId="38" borderId="28" xfId="0" applyFont="1" applyFill="1" applyBorder="1" applyAlignment="1" applyProtection="1">
      <alignment horizontal="right" vertical="center" indent="1"/>
      <protection hidden="1"/>
    </xf>
    <xf numFmtId="0" fontId="22" fillId="10" borderId="29" xfId="0" applyFont="1" applyFill="1" applyBorder="1" applyAlignment="1" applyProtection="1">
      <alignment vertical="center"/>
      <protection hidden="1"/>
    </xf>
    <xf numFmtId="164" fontId="22" fillId="33" borderId="30" xfId="0" applyNumberFormat="1" applyFont="1" applyFill="1" applyBorder="1" applyAlignment="1" applyProtection="1">
      <alignment horizontal="right" vertical="center" indent="1"/>
      <protection locked="0"/>
    </xf>
    <xf numFmtId="0" fontId="23" fillId="33" borderId="31" xfId="0" applyFont="1" applyFill="1" applyBorder="1" applyAlignment="1" applyProtection="1">
      <alignment vertical="center"/>
      <protection hidden="1" locked="0"/>
    </xf>
    <xf numFmtId="0" fontId="22" fillId="11" borderId="29" xfId="0" applyFont="1" applyFill="1" applyBorder="1" applyAlignment="1" applyProtection="1">
      <alignment vertical="center"/>
      <protection hidden="1"/>
    </xf>
    <xf numFmtId="164" fontId="22" fillId="36" borderId="32" xfId="0" applyNumberFormat="1" applyFont="1" applyFill="1" applyBorder="1" applyAlignment="1" applyProtection="1">
      <alignment horizontal="right" vertical="center" indent="1"/>
      <protection hidden="1"/>
    </xf>
    <xf numFmtId="164" fontId="22" fillId="11" borderId="30" xfId="0" applyNumberFormat="1" applyFont="1" applyFill="1" applyBorder="1" applyAlignment="1" applyProtection="1">
      <alignment horizontal="right" vertical="center" indent="1"/>
      <protection hidden="1"/>
    </xf>
    <xf numFmtId="0" fontId="22" fillId="38" borderId="33" xfId="0" applyFont="1" applyFill="1" applyBorder="1" applyAlignment="1" applyProtection="1">
      <alignment horizontal="right" vertical="center" indent="1"/>
      <protection hidden="1"/>
    </xf>
    <xf numFmtId="0" fontId="22" fillId="13" borderId="31" xfId="0" applyFont="1" applyFill="1" applyBorder="1" applyAlignment="1" applyProtection="1">
      <alignment horizontal="left" vertical="top" wrapText="1"/>
      <protection hidden="1"/>
    </xf>
    <xf numFmtId="164" fontId="22" fillId="13" borderId="32" xfId="0" applyNumberFormat="1" applyFont="1" applyFill="1" applyBorder="1" applyAlignment="1" applyProtection="1">
      <alignment horizontal="right" vertical="center" indent="1"/>
      <protection hidden="1"/>
    </xf>
    <xf numFmtId="0" fontId="22" fillId="33" borderId="12" xfId="0" applyFont="1" applyFill="1" applyBorder="1" applyAlignment="1" applyProtection="1">
      <alignment horizontal="center" vertical="center"/>
      <protection hidden="1" locked="0"/>
    </xf>
    <xf numFmtId="164" fontId="30" fillId="39" borderId="32" xfId="0" applyNumberFormat="1" applyFont="1" applyFill="1" applyBorder="1" applyAlignment="1" applyProtection="1">
      <alignment horizontal="center" vertical="center"/>
      <protection hidden="1"/>
    </xf>
    <xf numFmtId="164" fontId="30" fillId="40" borderId="32" xfId="0" applyNumberFormat="1" applyFont="1" applyFill="1" applyBorder="1" applyAlignment="1" applyProtection="1">
      <alignment horizontal="center" vertical="center"/>
      <protection hidden="1"/>
    </xf>
    <xf numFmtId="2" fontId="45" fillId="41" borderId="31" xfId="0" applyNumberFormat="1" applyFont="1" applyFill="1" applyBorder="1" applyAlignment="1" applyProtection="1">
      <alignment horizontal="center" vertical="center" wrapText="1"/>
      <protection hidden="1"/>
    </xf>
    <xf numFmtId="2" fontId="45" fillId="41" borderId="11" xfId="0" applyNumberFormat="1" applyFont="1" applyFill="1" applyBorder="1" applyAlignment="1" applyProtection="1">
      <alignment horizontal="center" vertical="center" wrapText="1"/>
      <protection hidden="1"/>
    </xf>
    <xf numFmtId="2" fontId="45" fillId="41" borderId="32" xfId="0" applyNumberFormat="1" applyFont="1" applyFill="1" applyBorder="1" applyAlignment="1" applyProtection="1">
      <alignment horizontal="center" vertical="center" wrapText="1"/>
      <protection hidden="1"/>
    </xf>
    <xf numFmtId="0" fontId="30" fillId="39" borderId="31" xfId="0" applyFont="1" applyFill="1" applyBorder="1" applyAlignment="1" applyProtection="1">
      <alignment horizontal="left" vertical="center"/>
      <protection hidden="1"/>
    </xf>
    <xf numFmtId="0" fontId="30" fillId="39" borderId="11" xfId="0" applyFont="1" applyFill="1" applyBorder="1" applyAlignment="1" applyProtection="1">
      <alignment horizontal="left" vertical="center"/>
      <protection hidden="1"/>
    </xf>
    <xf numFmtId="0" fontId="30" fillId="40" borderId="31" xfId="0" applyFont="1" applyFill="1" applyBorder="1" applyAlignment="1" applyProtection="1">
      <alignment horizontal="left" vertical="center"/>
      <protection hidden="1"/>
    </xf>
    <xf numFmtId="0" fontId="30" fillId="40" borderId="11" xfId="0" applyFont="1" applyFill="1" applyBorder="1" applyAlignment="1" applyProtection="1">
      <alignment horizontal="left" vertical="center"/>
      <protection hidden="1"/>
    </xf>
    <xf numFmtId="0" fontId="23" fillId="35" borderId="31" xfId="0" applyFont="1" applyFill="1" applyBorder="1" applyAlignment="1" applyProtection="1">
      <alignment horizontal="left" vertical="center"/>
      <protection hidden="1"/>
    </xf>
    <xf numFmtId="0" fontId="23" fillId="35" borderId="32" xfId="0" applyFont="1" applyFill="1" applyBorder="1" applyAlignment="1" applyProtection="1">
      <alignment horizontal="left" vertical="center"/>
      <protection hidden="1"/>
    </xf>
    <xf numFmtId="0" fontId="23" fillId="35" borderId="13" xfId="0" applyFont="1" applyFill="1" applyBorder="1" applyAlignment="1" applyProtection="1">
      <alignment horizontal="left" vertical="center"/>
      <protection hidden="1"/>
    </xf>
    <xf numFmtId="0" fontId="23" fillId="35" borderId="34" xfId="0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5"/>
  <sheetViews>
    <sheetView tabSelected="1" zoomScalePageLayoutView="0" workbookViewId="0" topLeftCell="A1">
      <selection activeCell="A2" sqref="A2"/>
    </sheetView>
  </sheetViews>
  <sheetFormatPr defaultColWidth="0" defaultRowHeight="0" customHeight="1" zeroHeight="1"/>
  <cols>
    <col min="1" max="1" width="44.57421875" style="6" customWidth="1"/>
    <col min="2" max="2" width="11.00390625" style="8" customWidth="1"/>
    <col min="3" max="3" width="17.7109375" style="6" customWidth="1"/>
    <col min="4" max="16384" width="9.140625" style="6" hidden="1" customWidth="1"/>
  </cols>
  <sheetData>
    <row r="1" spans="1:3" ht="34.5" customHeight="1" thickBot="1">
      <c r="A1" s="39" t="s">
        <v>51</v>
      </c>
      <c r="B1" s="40"/>
      <c r="C1" s="41"/>
    </row>
    <row r="2" spans="1:3" ht="20.25" customHeight="1" thickBot="1">
      <c r="A2" s="29" t="s">
        <v>53</v>
      </c>
      <c r="B2" s="22" t="s">
        <v>38</v>
      </c>
      <c r="C2" s="31">
        <f>IF(A2="","",VLOOKUP(A2,tara_grant,2,FALSE))</f>
        <v>0</v>
      </c>
    </row>
    <row r="3" spans="1:3" ht="20.25" customHeight="1" thickBot="1">
      <c r="A3" s="30" t="s">
        <v>36</v>
      </c>
      <c r="B3" s="33" t="s">
        <v>38</v>
      </c>
      <c r="C3" s="32">
        <v>200</v>
      </c>
    </row>
    <row r="4" spans="1:3" ht="40.5" customHeight="1" thickBot="1">
      <c r="A4" s="34" t="s">
        <v>46</v>
      </c>
      <c r="B4" s="36" t="s">
        <v>54</v>
      </c>
      <c r="C4" s="35">
        <f>IF(B4="DA",200,0)</f>
        <v>0</v>
      </c>
    </row>
    <row r="5" spans="1:3" ht="20.25" customHeight="1" thickBot="1">
      <c r="A5" s="27" t="s">
        <v>37</v>
      </c>
      <c r="B5" s="22" t="s">
        <v>38</v>
      </c>
      <c r="C5" s="28">
        <v>0</v>
      </c>
    </row>
    <row r="6" spans="1:3" ht="20.25" customHeight="1" thickBot="1">
      <c r="A6" s="46" t="s">
        <v>49</v>
      </c>
      <c r="B6" s="47"/>
      <c r="C6" s="9">
        <v>41791</v>
      </c>
    </row>
    <row r="7" spans="1:3" ht="20.25" customHeight="1" thickBot="1">
      <c r="A7" s="48" t="s">
        <v>50</v>
      </c>
      <c r="B7" s="49"/>
      <c r="C7" s="9">
        <v>41882</v>
      </c>
    </row>
    <row r="8" spans="1:3" ht="20.25" customHeight="1" thickBot="1">
      <c r="A8" s="10" t="s">
        <v>52</v>
      </c>
      <c r="B8" s="22" t="s">
        <v>41</v>
      </c>
      <c r="C8" s="16">
        <v>0</v>
      </c>
    </row>
    <row r="9" spans="1:3" ht="20.25" customHeight="1">
      <c r="A9" s="11" t="s">
        <v>39</v>
      </c>
      <c r="B9" s="23" t="s">
        <v>38</v>
      </c>
      <c r="C9" s="17">
        <f>MONTHLYBASIC+DISTOPUP</f>
        <v>0</v>
      </c>
    </row>
    <row r="10" spans="1:3" ht="20.25" customHeight="1" thickBot="1">
      <c r="A10" s="12" t="s">
        <v>40</v>
      </c>
      <c r="B10" s="24" t="s">
        <v>38</v>
      </c>
      <c r="C10" s="18">
        <f>MONTHLYBASIC+SMPTOPUP</f>
        <v>200</v>
      </c>
    </row>
    <row r="11" spans="1:3" ht="20.25" customHeight="1">
      <c r="A11" s="13" t="s">
        <v>45</v>
      </c>
      <c r="B11" s="25" t="s">
        <v>41</v>
      </c>
      <c r="C11" s="19">
        <f>(YEAR(ENDDATE)-YEAR(STARTDATE))*360+(MONTH(ENDDATE)-MONTH(STARTDATE))*30+(IF(DAY(ENDDATE)=31,30,DAY(ENDDATE))-IF(DAY(STARTDATE)=31,30,DAY(STARTDATE)))+1</f>
        <v>90</v>
      </c>
    </row>
    <row r="12" spans="1:3" ht="20.25" customHeight="1">
      <c r="A12" s="14" t="s">
        <v>42</v>
      </c>
      <c r="B12" s="26" t="s">
        <v>43</v>
      </c>
      <c r="C12" s="20">
        <f>ROUNDDOWN(GRANTEDDAYS/30,0)</f>
        <v>3</v>
      </c>
    </row>
    <row r="13" spans="1:3" ht="20.25" customHeight="1" thickBot="1">
      <c r="A13" s="15" t="s">
        <v>44</v>
      </c>
      <c r="B13" s="24" t="s">
        <v>0</v>
      </c>
      <c r="C13" s="21">
        <f>GRANTEDDAYS-GRANTEDMONTHS*30</f>
        <v>0</v>
      </c>
    </row>
    <row r="14" spans="1:3" ht="20.25" customHeight="1" thickBot="1">
      <c r="A14" s="42" t="s">
        <v>47</v>
      </c>
      <c r="B14" s="43"/>
      <c r="C14" s="37">
        <f>IF(C2&gt;0,ROUND(GRANTEDMONTHS*MONTHLYSMSGRANT+GRANTEDREMAININGDAYS*MONTHLYSMSGRANT/30-NOTGRANTEDDAYS*MONTHLYSMSGRANT/30,0)+SPECIALNEEDS*(GRANTEDDAYS/30),0)</f>
        <v>0</v>
      </c>
    </row>
    <row r="15" spans="1:3" s="7" customFormat="1" ht="20.25" customHeight="1" thickBot="1">
      <c r="A15" s="44" t="s">
        <v>48</v>
      </c>
      <c r="B15" s="45"/>
      <c r="C15" s="38">
        <f>IF(MONTHLYBASIC&gt;0,ROUND(GRANTEDMONTHS*MONTHLYSMPGRANT+GRANTEDREMAININGDAYS*MONTHLYSMPGRANT/30-NOTGRANTEDDAYS*MONTHLYSMPGRANT/30,0)+SPECIALNEEDS*(GRANTEDDAYS/30),0)</f>
        <v>0</v>
      </c>
    </row>
    <row r="16" ht="21" customHeight="1" hidden="1"/>
    <row r="17" ht="21" customHeight="1" hidden="1"/>
    <row r="18" ht="21" customHeight="1" hidden="1"/>
    <row r="19" ht="21" customHeight="1" hidden="1"/>
    <row r="20" ht="20.25" customHeight="1" hidden="1"/>
    <row r="21" ht="20.25" customHeight="1" hidden="1"/>
    <row r="22" ht="20.25" customHeight="1" hidden="1"/>
    <row r="23" ht="20.25" customHeight="1" hidden="1"/>
    <row r="24" ht="20.25" customHeight="1" hidden="1"/>
    <row r="25" ht="20.25" customHeight="1" hidden="1"/>
    <row r="26" ht="21" customHeight="1" hidden="1"/>
    <row r="27" ht="21" customHeight="1" hidden="1"/>
    <row r="28" ht="21" customHeight="1" hidden="1"/>
    <row r="29" ht="21" customHeight="1" hidden="1"/>
    <row r="30" ht="21" customHeight="1" hidden="1"/>
    <row r="31" ht="21" customHeight="1" hidden="1"/>
    <row r="32" ht="21" customHeight="1" hidden="1"/>
    <row r="33" ht="21" customHeight="1" hidden="1"/>
    <row r="34" ht="21" customHeight="1" hidden="1"/>
    <row r="35" ht="21" customHeight="1" hidden="1"/>
    <row r="36" ht="21" customHeight="1" hidden="1"/>
    <row r="37" ht="21" customHeight="1" hidden="1"/>
    <row r="38" ht="21" customHeight="1" hidden="1"/>
    <row r="39" ht="21" customHeight="1" hidden="1"/>
  </sheetData>
  <sheetProtection password="914D" sheet="1" selectLockedCells="1"/>
  <mergeCells count="5">
    <mergeCell ref="A1:C1"/>
    <mergeCell ref="A14:B14"/>
    <mergeCell ref="A15:B15"/>
    <mergeCell ref="A6:B6"/>
    <mergeCell ref="A7:B7"/>
  </mergeCells>
  <dataValidations count="2">
    <dataValidation type="list" allowBlank="1" showInputMessage="1" showErrorMessage="1" sqref="A2">
      <formula1>tara</formula1>
    </dataValidation>
    <dataValidation type="list" showInputMessage="1" showErrorMessage="1" sqref="B4">
      <formula1>"DA,NU"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3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5.421875" style="0" customWidth="1"/>
  </cols>
  <sheetData>
    <row r="1" spans="1:2" ht="12.75">
      <c r="A1" s="1" t="s">
        <v>34</v>
      </c>
      <c r="B1" s="1" t="s">
        <v>35</v>
      </c>
    </row>
    <row r="2" spans="1:2" ht="12.75">
      <c r="A2" s="5" t="s">
        <v>53</v>
      </c>
      <c r="B2" s="5">
        <v>0</v>
      </c>
    </row>
    <row r="3" spans="1:2" ht="12.75">
      <c r="A3" s="2" t="s">
        <v>5</v>
      </c>
      <c r="B3" s="2">
        <v>500</v>
      </c>
    </row>
    <row r="4" spans="1:2" ht="12.75">
      <c r="A4" s="3" t="s">
        <v>11</v>
      </c>
      <c r="B4" s="3">
        <v>500</v>
      </c>
    </row>
    <row r="5" spans="1:2" ht="12.75">
      <c r="A5" s="4" t="s">
        <v>24</v>
      </c>
      <c r="B5" s="4">
        <v>450</v>
      </c>
    </row>
    <row r="6" spans="1:2" ht="12.75">
      <c r="A6" s="3" t="s">
        <v>17</v>
      </c>
      <c r="B6" s="3">
        <v>500</v>
      </c>
    </row>
    <row r="7" spans="1:2" ht="12.75">
      <c r="A7" s="3" t="s">
        <v>16</v>
      </c>
      <c r="B7" s="3">
        <v>500</v>
      </c>
    </row>
    <row r="8" spans="1:2" ht="12.75">
      <c r="A8" s="2" t="s">
        <v>1</v>
      </c>
      <c r="B8" s="2">
        <v>500</v>
      </c>
    </row>
    <row r="9" spans="1:2" ht="12.75">
      <c r="A9" s="4" t="s">
        <v>25</v>
      </c>
      <c r="B9" s="4">
        <v>450</v>
      </c>
    </row>
    <row r="10" spans="1:2" ht="12.75">
      <c r="A10" s="2" t="s">
        <v>6</v>
      </c>
      <c r="B10" s="2">
        <v>500</v>
      </c>
    </row>
    <row r="11" spans="1:2" ht="12.75">
      <c r="A11" s="2" t="s">
        <v>3</v>
      </c>
      <c r="B11" s="2">
        <v>500</v>
      </c>
    </row>
    <row r="12" spans="1:2" ht="12.75">
      <c r="A12" s="3" t="s">
        <v>13</v>
      </c>
      <c r="B12" s="3">
        <v>500</v>
      </c>
    </row>
    <row r="13" spans="1:2" ht="12.75">
      <c r="A13" s="3" t="s">
        <v>14</v>
      </c>
      <c r="B13" s="3">
        <v>500</v>
      </c>
    </row>
    <row r="14" spans="1:2" ht="12.75">
      <c r="A14" s="2" t="s">
        <v>2</v>
      </c>
      <c r="B14" s="2">
        <v>500</v>
      </c>
    </row>
    <row r="15" spans="1:2" ht="12.75">
      <c r="A15" s="3" t="s">
        <v>22</v>
      </c>
      <c r="B15" s="3">
        <v>500</v>
      </c>
    </row>
    <row r="16" spans="1:2" ht="12.75">
      <c r="A16" s="2" t="s">
        <v>4</v>
      </c>
      <c r="B16" s="2">
        <v>500</v>
      </c>
    </row>
    <row r="17" spans="1:2" ht="12.75">
      <c r="A17" s="4" t="s">
        <v>26</v>
      </c>
      <c r="B17" s="4">
        <v>450</v>
      </c>
    </row>
    <row r="18" spans="1:2" ht="12.75">
      <c r="A18" s="2" t="s">
        <v>9</v>
      </c>
      <c r="B18" s="2">
        <v>500</v>
      </c>
    </row>
    <row r="19" spans="1:2" ht="12.75">
      <c r="A19" s="4" t="s">
        <v>27</v>
      </c>
      <c r="B19" s="4">
        <v>450</v>
      </c>
    </row>
    <row r="20" spans="1:2" ht="12.75">
      <c r="A20" s="3" t="s">
        <v>18</v>
      </c>
      <c r="B20" s="3">
        <v>500</v>
      </c>
    </row>
    <row r="21" spans="1:2" ht="12.75">
      <c r="A21" s="4" t="s">
        <v>33</v>
      </c>
      <c r="B21" s="4">
        <v>450</v>
      </c>
    </row>
    <row r="22" spans="1:2" ht="12.75">
      <c r="A22" s="4" t="s">
        <v>29</v>
      </c>
      <c r="B22" s="4">
        <v>450</v>
      </c>
    </row>
    <row r="23" spans="1:2" ht="12.75">
      <c r="A23" s="2" t="s">
        <v>8</v>
      </c>
      <c r="B23" s="2">
        <v>500</v>
      </c>
    </row>
    <row r="24" spans="1:2" ht="12.75">
      <c r="A24" s="2" t="s">
        <v>10</v>
      </c>
      <c r="B24" s="2">
        <v>500</v>
      </c>
    </row>
    <row r="25" spans="1:2" ht="12.75">
      <c r="A25" s="3" t="s">
        <v>19</v>
      </c>
      <c r="B25" s="3">
        <v>500</v>
      </c>
    </row>
    <row r="26" spans="1:2" ht="12.75">
      <c r="A26" s="4" t="s">
        <v>30</v>
      </c>
      <c r="B26" s="4">
        <v>450</v>
      </c>
    </row>
    <row r="27" spans="1:2" ht="12.75">
      <c r="A27" s="3" t="s">
        <v>20</v>
      </c>
      <c r="B27" s="3">
        <v>500</v>
      </c>
    </row>
    <row r="28" spans="1:2" ht="12.75">
      <c r="A28" s="3" t="s">
        <v>12</v>
      </c>
      <c r="B28" s="3">
        <v>500</v>
      </c>
    </row>
    <row r="29" spans="1:2" ht="12.75">
      <c r="A29" s="4" t="s">
        <v>31</v>
      </c>
      <c r="B29" s="4">
        <v>450</v>
      </c>
    </row>
    <row r="30" spans="1:2" ht="12.75">
      <c r="A30" s="4" t="s">
        <v>32</v>
      </c>
      <c r="B30" s="4">
        <v>450</v>
      </c>
    </row>
    <row r="31" spans="1:2" ht="12.75">
      <c r="A31" s="3" t="s">
        <v>21</v>
      </c>
      <c r="B31" s="3">
        <v>500</v>
      </c>
    </row>
    <row r="32" spans="1:2" ht="12.75">
      <c r="A32" s="3" t="s">
        <v>15</v>
      </c>
      <c r="B32" s="3">
        <v>500</v>
      </c>
    </row>
    <row r="33" spans="1:2" ht="12.75">
      <c r="A33" s="2" t="s">
        <v>7</v>
      </c>
      <c r="B33" s="2">
        <v>500</v>
      </c>
    </row>
    <row r="34" spans="1:2" ht="12.75">
      <c r="A34" s="3" t="s">
        <v>23</v>
      </c>
      <c r="B34" s="3">
        <v>500</v>
      </c>
    </row>
    <row r="35" spans="1:2" ht="12.75">
      <c r="A35" s="4" t="s">
        <v>28</v>
      </c>
      <c r="B35" s="4">
        <v>450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DEBIAIS-SAINTON Vanessa (EAC)</dc:creator>
  <cp:keywords/>
  <dc:description/>
  <cp:lastModifiedBy>Velciu Stefan</cp:lastModifiedBy>
  <dcterms:created xsi:type="dcterms:W3CDTF">2014-07-24T07:42:21Z</dcterms:created>
  <dcterms:modified xsi:type="dcterms:W3CDTF">2014-08-12T12:30:19Z</dcterms:modified>
  <cp:category/>
  <cp:version/>
  <cp:contentType/>
  <cp:contentStatus/>
</cp:coreProperties>
</file>